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495" activeTab="0"/>
  </bookViews>
  <sheets>
    <sheet name="P&amp;L" sheetId="1" r:id="rId1"/>
    <sheet name="BS" sheetId="2" r:id="rId2"/>
    <sheet name="Sheet3" sheetId="3" r:id="rId3"/>
  </sheets>
  <definedNames>
    <definedName name="_xlnm.Print_Area" localSheetId="1">'BS'!$A$4:$H$46</definedName>
  </definedNames>
  <calcPr fullCalcOnLoad="1"/>
</workbook>
</file>

<file path=xl/sharedStrings.xml><?xml version="1.0" encoding="utf-8"?>
<sst xmlns="http://schemas.openxmlformats.org/spreadsheetml/2006/main" count="124" uniqueCount="92">
  <si>
    <t>I.</t>
  </si>
  <si>
    <t>Unaudited Consolidated Income Statement</t>
  </si>
  <si>
    <t xml:space="preserve">       Individual Quarter</t>
  </si>
  <si>
    <t xml:space="preserve">       Cumulative Quarter</t>
  </si>
  <si>
    <t>Current</t>
  </si>
  <si>
    <t>Preceding Year</t>
  </si>
  <si>
    <t>Year</t>
  </si>
  <si>
    <t>Corresponding</t>
  </si>
  <si>
    <t>4th Qtr</t>
  </si>
  <si>
    <t>To Date</t>
  </si>
  <si>
    <t>Period</t>
  </si>
  <si>
    <t>31/12/1999</t>
  </si>
  <si>
    <t>31/12/1998</t>
  </si>
  <si>
    <t>RM'000</t>
  </si>
  <si>
    <t>1.</t>
  </si>
  <si>
    <t>(a) Turnover</t>
  </si>
  <si>
    <t xml:space="preserve"> </t>
  </si>
  <si>
    <t>(b) Investment income</t>
  </si>
  <si>
    <t>(c) Other income including interest income</t>
  </si>
  <si>
    <t>2.</t>
  </si>
  <si>
    <t>(a) Operating  profit/(loss)  before  interest</t>
  </si>
  <si>
    <t xml:space="preserve">     on    borrowings ,    depreciation    and </t>
  </si>
  <si>
    <t xml:space="preserve">     amortisation, exceptional items, income</t>
  </si>
  <si>
    <t xml:space="preserve">     tax, minority interests and extraordinary</t>
  </si>
  <si>
    <t xml:space="preserve">     items.</t>
  </si>
  <si>
    <t>(b) Interest on borrowings</t>
  </si>
  <si>
    <t>(c) Amortisation and depreciation</t>
  </si>
  <si>
    <t>(d) Exceptional items</t>
  </si>
  <si>
    <t xml:space="preserve">(e) Operating  profit/(loss)   after   interest   on </t>
  </si>
  <si>
    <t xml:space="preserve">     borrowings,  depreciation  and  amortisation</t>
  </si>
  <si>
    <t xml:space="preserve">     and exceptional items but before income tax,</t>
  </si>
  <si>
    <t xml:space="preserve">     minority interests and extraordinary items</t>
  </si>
  <si>
    <t>(f) Share in the results of associated companies</t>
  </si>
  <si>
    <t>(g) Profit/(loss) before taxation, minority interest</t>
  </si>
  <si>
    <t xml:space="preserve">      and extraordinary items</t>
  </si>
  <si>
    <t>(h) Taxation</t>
  </si>
  <si>
    <t>(i) Profit/(loss) after taxation before deducting</t>
  </si>
  <si>
    <t xml:space="preserve">    minority interests.</t>
  </si>
  <si>
    <t xml:space="preserve">    Less minority interests</t>
  </si>
  <si>
    <t xml:space="preserve">(j) Profit/(loss) after taxation attributable to </t>
  </si>
  <si>
    <t xml:space="preserve">    members of the company</t>
  </si>
  <si>
    <t>(k) (i) Extraordinary items</t>
  </si>
  <si>
    <t xml:space="preserve">     (ii) Less minority interests</t>
  </si>
  <si>
    <t xml:space="preserve">    (iii) Extraordinary items attributable to </t>
  </si>
  <si>
    <t xml:space="preserve">          members of the company</t>
  </si>
  <si>
    <t>(I) Profit/(loss) after taxation and extraordinary</t>
  </si>
  <si>
    <t xml:space="preserve">     items attributable to members of the company</t>
  </si>
  <si>
    <t>Earnings per share based on 2(j) above after</t>
  </si>
  <si>
    <t xml:space="preserve">deducting   any   provision    for   preference </t>
  </si>
  <si>
    <t>dividends, if any:-</t>
  </si>
  <si>
    <t xml:space="preserve">(i) Basic  (based   on   10,195,000   ordinary </t>
  </si>
  <si>
    <t xml:space="preserve">     shares) (sen)</t>
  </si>
  <si>
    <t xml:space="preserve">(ii) Fully diluted </t>
  </si>
  <si>
    <t>*</t>
  </si>
  <si>
    <t>Quarter</t>
  </si>
  <si>
    <t>Year End</t>
  </si>
  <si>
    <t>Fixed Assets</t>
  </si>
  <si>
    <t>Investment in Unquoted Shares</t>
  </si>
  <si>
    <t>3.</t>
  </si>
  <si>
    <t>Current Assets</t>
  </si>
  <si>
    <t xml:space="preserve">  Stocks</t>
  </si>
  <si>
    <t xml:space="preserve">  Trade Debtors</t>
  </si>
  <si>
    <t xml:space="preserve">  Other debtors, deposits and prepayments</t>
  </si>
  <si>
    <t xml:space="preserve">  Tax refundable</t>
  </si>
  <si>
    <t xml:space="preserve">  Cash and bank balances</t>
  </si>
  <si>
    <t>4.</t>
  </si>
  <si>
    <t>Current Liabilities</t>
  </si>
  <si>
    <t xml:space="preserve">  Short Term Borrowings</t>
  </si>
  <si>
    <t xml:space="preserve">  Trade Creditors</t>
  </si>
  <si>
    <t xml:space="preserve">  Other Creditors and Accruals</t>
  </si>
  <si>
    <t xml:space="preserve">  Proposed Dividend</t>
  </si>
  <si>
    <t>5.</t>
  </si>
  <si>
    <t>Net Current Assets or Current Liabilities</t>
  </si>
  <si>
    <t>Capital Employed</t>
  </si>
  <si>
    <t>6.</t>
  </si>
  <si>
    <t>Shareholders' Funds</t>
  </si>
  <si>
    <t xml:space="preserve">Share Capital </t>
  </si>
  <si>
    <t>Reserves</t>
  </si>
  <si>
    <t xml:space="preserve">  Share Premium</t>
  </si>
  <si>
    <t xml:space="preserve">  Retained Profit</t>
  </si>
  <si>
    <t>7.</t>
  </si>
  <si>
    <t>Retirement Benefits</t>
  </si>
  <si>
    <t>8.</t>
  </si>
  <si>
    <t>Deferred Taxation</t>
  </si>
  <si>
    <t>9.</t>
  </si>
  <si>
    <t>Net tangible assets per share (sen)</t>
  </si>
  <si>
    <t>CENTRAL INDUSTRIAL CORPORATION BERHAD</t>
  </si>
  <si>
    <t>UNAUDITED CONSOLIDATED RESULTS</t>
  </si>
  <si>
    <t>FOR THE FOURTH QUARTER ENDED 31 DECEMBER, 1999</t>
  </si>
  <si>
    <t>Unaudited Consolidated Balance Sheet</t>
  </si>
  <si>
    <t>The Board of Directors of Central Industrial Corporation Berhad wishes to announce that the unaudited consolidated results of the Group for the quarter ended 31 December, 1999 are as follows :-</t>
  </si>
  <si>
    <t>Comparative figures for individual quarter preceding year - Not Applicable.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</si>
</sst>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10" fillId="0" borderId="11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8" fillId="0" borderId="7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8" fillId="0" borderId="5" xfId="0" applyFont="1" applyBorder="1" applyAlignment="1" quotePrefix="1">
      <alignment horizontal="center"/>
    </xf>
    <xf numFmtId="0" fontId="8" fillId="0" borderId="1" xfId="0" applyFont="1" applyBorder="1" applyAlignment="1" quotePrefix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1" fontId="8" fillId="0" borderId="2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2">
      <selection activeCell="A17" sqref="A17"/>
    </sheetView>
  </sheetViews>
  <sheetFormatPr defaultColWidth="9.140625" defaultRowHeight="12.75"/>
  <cols>
    <col min="1" max="1" width="4.421875" style="0" customWidth="1"/>
    <col min="5" max="5" width="13.140625" style="0" customWidth="1"/>
    <col min="6" max="6" width="10.28125" style="0" customWidth="1"/>
    <col min="7" max="7" width="12.57421875" style="0" customWidth="1"/>
    <col min="8" max="8" width="10.7109375" style="0" customWidth="1"/>
    <col min="9" max="9" width="12.57421875" style="0" customWidth="1"/>
    <col min="11" max="12" width="0" style="0" hidden="1" customWidth="1"/>
  </cols>
  <sheetData>
    <row r="2" spans="1:8" s="17" customFormat="1" ht="12.75">
      <c r="A2" s="52" t="s">
        <v>86</v>
      </c>
      <c r="B2" s="52"/>
      <c r="C2" s="52"/>
      <c r="D2" s="52"/>
      <c r="E2" s="52"/>
      <c r="F2" s="52"/>
      <c r="G2" s="52"/>
      <c r="H2" s="52"/>
    </row>
    <row r="3" s="18" customFormat="1" ht="14.25"/>
    <row r="4" spans="1:8" s="22" customFormat="1" ht="10.5">
      <c r="A4" s="53" t="s">
        <v>87</v>
      </c>
      <c r="B4" s="53"/>
      <c r="C4" s="53"/>
      <c r="D4" s="53"/>
      <c r="E4" s="53"/>
      <c r="F4" s="53"/>
      <c r="G4" s="53"/>
      <c r="H4" s="53"/>
    </row>
    <row r="5" spans="1:8" s="22" customFormat="1" ht="10.5">
      <c r="A5" s="53" t="s">
        <v>88</v>
      </c>
      <c r="B5" s="53"/>
      <c r="C5" s="53"/>
      <c r="D5" s="53"/>
      <c r="E5" s="53"/>
      <c r="F5" s="53"/>
      <c r="G5" s="53"/>
      <c r="H5" s="53"/>
    </row>
    <row r="6" spans="1:8" s="18" customFormat="1" ht="14.25">
      <c r="A6" s="19"/>
      <c r="B6" s="19"/>
      <c r="C6" s="19"/>
      <c r="D6" s="19"/>
      <c r="E6" s="19"/>
      <c r="F6" s="19"/>
      <c r="G6" s="19"/>
      <c r="H6" s="19"/>
    </row>
    <row r="7" spans="1:10" s="24" customFormat="1" ht="26.25" customHeight="1">
      <c r="A7" s="54" t="s">
        <v>90</v>
      </c>
      <c r="B7" s="54"/>
      <c r="C7" s="54"/>
      <c r="D7" s="54"/>
      <c r="E7" s="54"/>
      <c r="F7" s="54"/>
      <c r="G7" s="54"/>
      <c r="H7" s="54"/>
      <c r="I7" s="54"/>
      <c r="J7" s="23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s="24" customFormat="1" ht="12">
      <c r="A9" s="25" t="s">
        <v>0</v>
      </c>
      <c r="B9" s="26" t="s">
        <v>1</v>
      </c>
      <c r="C9" s="27"/>
      <c r="D9" s="27"/>
      <c r="E9" s="27"/>
      <c r="F9" s="27"/>
      <c r="G9" s="27"/>
      <c r="H9" s="27"/>
      <c r="I9" s="27"/>
      <c r="J9" s="23"/>
    </row>
    <row r="10" spans="1:10" s="24" customFormat="1" ht="12" customHeight="1">
      <c r="A10" s="27"/>
      <c r="B10" s="27"/>
      <c r="C10" s="27"/>
      <c r="D10" s="27"/>
      <c r="E10" s="27"/>
      <c r="F10" s="28" t="s">
        <v>2</v>
      </c>
      <c r="G10" s="29"/>
      <c r="H10" s="30" t="s">
        <v>3</v>
      </c>
      <c r="I10" s="31"/>
      <c r="J10" s="23"/>
    </row>
    <row r="11" spans="1:10" s="24" customFormat="1" ht="11.25" customHeight="1">
      <c r="A11" s="27"/>
      <c r="B11" s="27"/>
      <c r="C11" s="27"/>
      <c r="D11" s="27"/>
      <c r="E11" s="27"/>
      <c r="F11" s="32" t="s">
        <v>4</v>
      </c>
      <c r="G11" s="32" t="s">
        <v>5</v>
      </c>
      <c r="H11" s="33" t="s">
        <v>4</v>
      </c>
      <c r="I11" s="34" t="s">
        <v>5</v>
      </c>
      <c r="J11" s="23"/>
    </row>
    <row r="12" spans="1:10" s="24" customFormat="1" ht="12.75" customHeight="1">
      <c r="A12" s="27"/>
      <c r="B12" s="27"/>
      <c r="C12" s="27"/>
      <c r="D12" s="27"/>
      <c r="E12" s="27"/>
      <c r="F12" s="35" t="s">
        <v>6</v>
      </c>
      <c r="G12" s="35" t="s">
        <v>7</v>
      </c>
      <c r="H12" s="36" t="s">
        <v>6</v>
      </c>
      <c r="I12" s="36" t="s">
        <v>7</v>
      </c>
      <c r="J12" s="23"/>
    </row>
    <row r="13" spans="1:10" s="24" customFormat="1" ht="12" customHeight="1">
      <c r="A13" s="27"/>
      <c r="B13" s="27"/>
      <c r="C13" s="27"/>
      <c r="D13" s="27"/>
      <c r="E13" s="27"/>
      <c r="F13" s="37" t="s">
        <v>8</v>
      </c>
      <c r="G13" s="37" t="s">
        <v>8</v>
      </c>
      <c r="H13" s="36" t="s">
        <v>9</v>
      </c>
      <c r="I13" s="36" t="s">
        <v>10</v>
      </c>
      <c r="J13" s="23"/>
    </row>
    <row r="14" spans="1:10" s="24" customFormat="1" ht="14.25" customHeight="1">
      <c r="A14" s="27"/>
      <c r="B14" s="27"/>
      <c r="C14" s="27"/>
      <c r="D14" s="27"/>
      <c r="E14" s="27"/>
      <c r="F14" s="37" t="s">
        <v>11</v>
      </c>
      <c r="G14" s="37" t="s">
        <v>12</v>
      </c>
      <c r="H14" s="38" t="s">
        <v>11</v>
      </c>
      <c r="I14" s="38" t="s">
        <v>12</v>
      </c>
      <c r="J14" s="23"/>
    </row>
    <row r="15" spans="1:10" s="24" customFormat="1" ht="13.5" customHeight="1">
      <c r="A15" s="27"/>
      <c r="B15" s="27"/>
      <c r="C15" s="27"/>
      <c r="D15" s="27"/>
      <c r="E15" s="27"/>
      <c r="F15" s="39" t="s">
        <v>13</v>
      </c>
      <c r="G15" s="39" t="s">
        <v>13</v>
      </c>
      <c r="H15" s="40" t="s">
        <v>13</v>
      </c>
      <c r="I15" s="40" t="s">
        <v>13</v>
      </c>
      <c r="J15" s="23"/>
    </row>
    <row r="16" spans="1:12" s="24" customFormat="1" ht="13.5" customHeight="1">
      <c r="A16" s="41" t="s">
        <v>14</v>
      </c>
      <c r="B16" s="41" t="s">
        <v>15</v>
      </c>
      <c r="C16" s="27"/>
      <c r="D16" s="27"/>
      <c r="E16" s="27"/>
      <c r="F16" s="35">
        <f>45876-L16</f>
        <v>12490</v>
      </c>
      <c r="G16" s="35" t="s">
        <v>16</v>
      </c>
      <c r="H16" s="42">
        <v>45876</v>
      </c>
      <c r="I16" s="36">
        <v>40134</v>
      </c>
      <c r="J16" s="23"/>
      <c r="K16" s="35">
        <f>33390-21401</f>
        <v>11989</v>
      </c>
      <c r="L16" s="42">
        <v>33386</v>
      </c>
    </row>
    <row r="17" spans="1:12" s="24" customFormat="1" ht="13.5" customHeight="1">
      <c r="A17" s="27"/>
      <c r="B17" s="41" t="s">
        <v>17</v>
      </c>
      <c r="C17" s="27"/>
      <c r="D17" s="27"/>
      <c r="E17" s="27"/>
      <c r="F17" s="35">
        <v>0</v>
      </c>
      <c r="G17" s="35" t="s">
        <v>16</v>
      </c>
      <c r="H17" s="36">
        <v>0</v>
      </c>
      <c r="I17" s="36">
        <v>0</v>
      </c>
      <c r="J17" s="23"/>
      <c r="K17" s="35">
        <v>0</v>
      </c>
      <c r="L17" s="36">
        <v>0</v>
      </c>
    </row>
    <row r="18" spans="1:12" s="24" customFormat="1" ht="13.5" customHeight="1">
      <c r="A18" s="27"/>
      <c r="B18" s="41" t="s">
        <v>18</v>
      </c>
      <c r="C18" s="27"/>
      <c r="D18" s="27"/>
      <c r="E18" s="27"/>
      <c r="F18" s="35">
        <v>0</v>
      </c>
      <c r="G18" s="35"/>
      <c r="H18" s="36">
        <v>0</v>
      </c>
      <c r="I18" s="36">
        <v>0</v>
      </c>
      <c r="J18" s="23"/>
      <c r="K18" s="35">
        <v>0</v>
      </c>
      <c r="L18" s="36">
        <v>0</v>
      </c>
    </row>
    <row r="19" spans="1:12" s="24" customFormat="1" ht="13.5" customHeight="1">
      <c r="A19" s="27"/>
      <c r="B19" s="27"/>
      <c r="C19" s="27"/>
      <c r="D19" s="27"/>
      <c r="E19" s="27"/>
      <c r="F19" s="35"/>
      <c r="G19" s="35"/>
      <c r="H19" s="36"/>
      <c r="I19" s="36"/>
      <c r="J19" s="23"/>
      <c r="K19" s="35"/>
      <c r="L19" s="36"/>
    </row>
    <row r="20" spans="1:12" s="24" customFormat="1" ht="13.5" customHeight="1">
      <c r="A20" s="41" t="s">
        <v>19</v>
      </c>
      <c r="B20" s="41" t="s">
        <v>20</v>
      </c>
      <c r="C20" s="27"/>
      <c r="D20" s="27"/>
      <c r="E20" s="27"/>
      <c r="F20" s="35">
        <f>(3002+775+1221)-(L20)</f>
        <v>1433</v>
      </c>
      <c r="G20" s="35" t="s">
        <v>16</v>
      </c>
      <c r="H20" s="35">
        <f>(3002+775+1221)</f>
        <v>4998</v>
      </c>
      <c r="I20" s="36">
        <v>3766</v>
      </c>
      <c r="J20" s="23"/>
      <c r="K20" s="35">
        <f>780+188+(750-501)+(110-66)+(3*3)</f>
        <v>1270</v>
      </c>
      <c r="L20" s="36">
        <f>1943+750+110+22+740</f>
        <v>3565</v>
      </c>
    </row>
    <row r="21" spans="1:12" s="24" customFormat="1" ht="13.5" customHeight="1">
      <c r="A21" s="27"/>
      <c r="B21" s="41" t="s">
        <v>21</v>
      </c>
      <c r="C21" s="27"/>
      <c r="D21" s="27"/>
      <c r="E21" s="27"/>
      <c r="F21" s="35"/>
      <c r="G21" s="35"/>
      <c r="H21" s="36"/>
      <c r="I21" s="36"/>
      <c r="J21" s="23"/>
      <c r="K21" s="35"/>
      <c r="L21" s="36"/>
    </row>
    <row r="22" spans="1:12" s="24" customFormat="1" ht="13.5" customHeight="1">
      <c r="A22" s="27"/>
      <c r="B22" s="41" t="s">
        <v>22</v>
      </c>
      <c r="C22" s="27"/>
      <c r="D22" s="27"/>
      <c r="E22" s="27"/>
      <c r="F22" s="35"/>
      <c r="G22" s="35"/>
      <c r="H22" s="36"/>
      <c r="I22" s="36"/>
      <c r="J22" s="23"/>
      <c r="K22" s="35"/>
      <c r="L22" s="36"/>
    </row>
    <row r="23" spans="1:12" s="24" customFormat="1" ht="13.5" customHeight="1">
      <c r="A23" s="27"/>
      <c r="B23" s="43" t="s">
        <v>23</v>
      </c>
      <c r="C23" s="27"/>
      <c r="D23" s="27"/>
      <c r="E23" s="27"/>
      <c r="F23" s="35"/>
      <c r="G23" s="35"/>
      <c r="H23" s="36"/>
      <c r="I23" s="36"/>
      <c r="J23" s="23"/>
      <c r="K23" s="35"/>
      <c r="L23" s="36"/>
    </row>
    <row r="24" spans="1:12" s="24" customFormat="1" ht="13.5" customHeight="1">
      <c r="A24" s="27"/>
      <c r="B24" s="43" t="s">
        <v>24</v>
      </c>
      <c r="C24" s="27"/>
      <c r="D24" s="27"/>
      <c r="E24" s="27"/>
      <c r="F24" s="35"/>
      <c r="G24" s="35"/>
      <c r="H24" s="36"/>
      <c r="I24" s="36"/>
      <c r="J24" s="23"/>
      <c r="K24" s="35"/>
      <c r="L24" s="36"/>
    </row>
    <row r="25" spans="1:12" s="24" customFormat="1" ht="13.5" customHeight="1">
      <c r="A25" s="27"/>
      <c r="B25" s="41" t="s">
        <v>25</v>
      </c>
      <c r="C25" s="27"/>
      <c r="D25" s="27"/>
      <c r="E25" s="27"/>
      <c r="F25" s="35">
        <f>775-L25</f>
        <v>35</v>
      </c>
      <c r="G25" s="35" t="s">
        <v>16</v>
      </c>
      <c r="H25" s="36">
        <v>775</v>
      </c>
      <c r="I25" s="36">
        <v>1442</v>
      </c>
      <c r="J25" s="23"/>
      <c r="K25" s="35">
        <v>188</v>
      </c>
      <c r="L25" s="36">
        <v>740</v>
      </c>
    </row>
    <row r="26" spans="1:12" s="24" customFormat="1" ht="13.5" customHeight="1">
      <c r="A26" s="27"/>
      <c r="B26" s="41" t="s">
        <v>26</v>
      </c>
      <c r="C26" s="27"/>
      <c r="D26" s="27"/>
      <c r="E26" s="27"/>
      <c r="F26" s="35">
        <f>1221-L26</f>
        <v>339</v>
      </c>
      <c r="G26" s="35" t="s">
        <v>16</v>
      </c>
      <c r="H26" s="36">
        <v>1221</v>
      </c>
      <c r="I26" s="36">
        <v>1069</v>
      </c>
      <c r="J26" s="23"/>
      <c r="K26" s="35">
        <f>(750-501)+(110-66)+(3*3)</f>
        <v>302</v>
      </c>
      <c r="L26" s="36">
        <f>750+110+22</f>
        <v>882</v>
      </c>
    </row>
    <row r="27" spans="1:12" s="24" customFormat="1" ht="13.5" customHeight="1">
      <c r="A27" s="27"/>
      <c r="B27" s="41" t="s">
        <v>27</v>
      </c>
      <c r="C27" s="27"/>
      <c r="D27" s="27"/>
      <c r="E27" s="27"/>
      <c r="F27" s="35">
        <v>0</v>
      </c>
      <c r="G27" s="35"/>
      <c r="H27" s="36">
        <v>0</v>
      </c>
      <c r="I27" s="36">
        <v>0</v>
      </c>
      <c r="J27" s="23"/>
      <c r="K27" s="35">
        <v>0</v>
      </c>
      <c r="L27" s="36">
        <v>0</v>
      </c>
    </row>
    <row r="28" spans="1:12" s="24" customFormat="1" ht="13.5" customHeight="1">
      <c r="A28" s="27"/>
      <c r="B28" s="41" t="s">
        <v>28</v>
      </c>
      <c r="C28" s="27"/>
      <c r="D28" s="27"/>
      <c r="E28" s="27"/>
      <c r="F28" s="35">
        <f>F20-F25-F26</f>
        <v>1059</v>
      </c>
      <c r="G28" s="35" t="s">
        <v>16</v>
      </c>
      <c r="H28" s="36">
        <f>H20-H25-H26</f>
        <v>3002</v>
      </c>
      <c r="I28" s="36">
        <v>1255</v>
      </c>
      <c r="J28" s="23"/>
      <c r="K28" s="35">
        <f>K20-K25-K26</f>
        <v>780</v>
      </c>
      <c r="L28" s="36">
        <f>L20-L25-L26</f>
        <v>1943</v>
      </c>
    </row>
    <row r="29" spans="1:12" s="24" customFormat="1" ht="13.5" customHeight="1">
      <c r="A29" s="27"/>
      <c r="B29" s="41" t="s">
        <v>29</v>
      </c>
      <c r="C29" s="27"/>
      <c r="D29" s="27"/>
      <c r="E29" s="27"/>
      <c r="F29" s="35"/>
      <c r="G29" s="35"/>
      <c r="H29" s="36"/>
      <c r="I29" s="36"/>
      <c r="J29" s="23"/>
      <c r="K29" s="35"/>
      <c r="L29" s="36"/>
    </row>
    <row r="30" spans="1:12" s="24" customFormat="1" ht="13.5" customHeight="1">
      <c r="A30" s="27"/>
      <c r="B30" s="41" t="s">
        <v>30</v>
      </c>
      <c r="C30" s="27"/>
      <c r="D30" s="27"/>
      <c r="E30" s="27"/>
      <c r="F30" s="35"/>
      <c r="G30" s="35"/>
      <c r="H30" s="36"/>
      <c r="I30" s="36"/>
      <c r="J30" s="23"/>
      <c r="K30" s="35"/>
      <c r="L30" s="36"/>
    </row>
    <row r="31" spans="1:12" s="24" customFormat="1" ht="13.5" customHeight="1">
      <c r="A31" s="27"/>
      <c r="B31" s="43" t="s">
        <v>31</v>
      </c>
      <c r="C31" s="27"/>
      <c r="D31" s="27"/>
      <c r="E31" s="27"/>
      <c r="F31" s="35"/>
      <c r="G31" s="35"/>
      <c r="H31" s="36"/>
      <c r="I31" s="36"/>
      <c r="J31" s="23"/>
      <c r="K31" s="35"/>
      <c r="L31" s="36"/>
    </row>
    <row r="32" spans="1:12" s="24" customFormat="1" ht="13.5" customHeight="1">
      <c r="A32" s="27"/>
      <c r="B32" s="41" t="s">
        <v>32</v>
      </c>
      <c r="C32" s="27"/>
      <c r="D32" s="27"/>
      <c r="E32" s="27"/>
      <c r="F32" s="35">
        <v>0</v>
      </c>
      <c r="G32" s="35"/>
      <c r="H32" s="36">
        <v>0</v>
      </c>
      <c r="I32" s="36">
        <v>0</v>
      </c>
      <c r="J32" s="23"/>
      <c r="K32" s="35">
        <v>0</v>
      </c>
      <c r="L32" s="36">
        <v>0</v>
      </c>
    </row>
    <row r="33" spans="1:12" s="24" customFormat="1" ht="13.5" customHeight="1">
      <c r="A33" s="27"/>
      <c r="B33" s="41" t="s">
        <v>33</v>
      </c>
      <c r="C33" s="27"/>
      <c r="D33" s="27"/>
      <c r="E33" s="27"/>
      <c r="F33" s="35">
        <f>F28+F32</f>
        <v>1059</v>
      </c>
      <c r="G33" s="35"/>
      <c r="H33" s="36">
        <f>H28+H32</f>
        <v>3002</v>
      </c>
      <c r="I33" s="36">
        <v>1255</v>
      </c>
      <c r="J33" s="23"/>
      <c r="K33" s="35">
        <f>K28+K32</f>
        <v>780</v>
      </c>
      <c r="L33" s="36">
        <f>L28+L32</f>
        <v>1943</v>
      </c>
    </row>
    <row r="34" spans="1:12" s="24" customFormat="1" ht="13.5" customHeight="1">
      <c r="A34" s="27"/>
      <c r="B34" s="27" t="s">
        <v>34</v>
      </c>
      <c r="C34" s="27"/>
      <c r="D34" s="27"/>
      <c r="E34" s="27"/>
      <c r="F34" s="35"/>
      <c r="G34" s="35"/>
      <c r="H34" s="36"/>
      <c r="I34" s="36"/>
      <c r="J34" s="23"/>
      <c r="K34" s="35"/>
      <c r="L34" s="36"/>
    </row>
    <row r="35" spans="1:12" s="24" customFormat="1" ht="13.5" customHeight="1">
      <c r="A35" s="27"/>
      <c r="B35" s="41" t="s">
        <v>35</v>
      </c>
      <c r="C35" s="27"/>
      <c r="D35" s="27"/>
      <c r="E35" s="27"/>
      <c r="F35" s="35">
        <v>104</v>
      </c>
      <c r="G35" s="44" t="s">
        <v>16</v>
      </c>
      <c r="H35" s="36">
        <v>104</v>
      </c>
      <c r="I35" s="45">
        <v>161</v>
      </c>
      <c r="K35" s="35">
        <v>0</v>
      </c>
      <c r="L35" s="36">
        <v>0</v>
      </c>
    </row>
    <row r="36" spans="1:12" s="24" customFormat="1" ht="13.5" customHeight="1">
      <c r="A36" s="27"/>
      <c r="B36" s="41" t="s">
        <v>36</v>
      </c>
      <c r="C36" s="27"/>
      <c r="D36" s="27"/>
      <c r="E36" s="27"/>
      <c r="F36" s="35">
        <f>F28-F35</f>
        <v>955</v>
      </c>
      <c r="G36" s="44" t="s">
        <v>16</v>
      </c>
      <c r="H36" s="36">
        <f>H28-H35</f>
        <v>2898</v>
      </c>
      <c r="I36" s="45">
        <v>1094</v>
      </c>
      <c r="K36" s="35">
        <f>K28-K35</f>
        <v>780</v>
      </c>
      <c r="L36" s="36">
        <f>L28-L35</f>
        <v>1943</v>
      </c>
    </row>
    <row r="37" spans="1:12" s="24" customFormat="1" ht="13.5" customHeight="1">
      <c r="A37" s="27"/>
      <c r="B37" s="41" t="s">
        <v>37</v>
      </c>
      <c r="C37" s="27"/>
      <c r="D37" s="27"/>
      <c r="E37" s="27"/>
      <c r="F37" s="35"/>
      <c r="G37" s="35"/>
      <c r="H37" s="36"/>
      <c r="I37" s="36"/>
      <c r="K37" s="35"/>
      <c r="L37" s="36"/>
    </row>
    <row r="38" spans="1:12" s="24" customFormat="1" ht="13.5" customHeight="1">
      <c r="A38" s="27"/>
      <c r="B38" s="43" t="s">
        <v>38</v>
      </c>
      <c r="C38" s="27"/>
      <c r="D38" s="27"/>
      <c r="E38" s="27"/>
      <c r="F38" s="35">
        <v>0</v>
      </c>
      <c r="G38" s="35"/>
      <c r="H38" s="36">
        <v>0</v>
      </c>
      <c r="I38" s="36">
        <v>0</v>
      </c>
      <c r="K38" s="35">
        <v>0</v>
      </c>
      <c r="L38" s="36">
        <v>0</v>
      </c>
    </row>
    <row r="39" spans="1:12" s="24" customFormat="1" ht="13.5" customHeight="1">
      <c r="A39" s="27"/>
      <c r="B39" s="41" t="s">
        <v>39</v>
      </c>
      <c r="C39" s="27"/>
      <c r="D39" s="27"/>
      <c r="E39" s="27"/>
      <c r="F39" s="35"/>
      <c r="G39" s="35"/>
      <c r="H39" s="36"/>
      <c r="I39" s="36"/>
      <c r="K39" s="35"/>
      <c r="L39" s="36"/>
    </row>
    <row r="40" spans="1:12" s="24" customFormat="1" ht="13.5" customHeight="1">
      <c r="A40" s="27"/>
      <c r="B40" s="43" t="s">
        <v>40</v>
      </c>
      <c r="C40" s="27"/>
      <c r="D40" s="27"/>
      <c r="E40" s="27"/>
      <c r="F40" s="35">
        <f>F36-F38</f>
        <v>955</v>
      </c>
      <c r="G40" s="35"/>
      <c r="H40" s="36">
        <f>H36-H38</f>
        <v>2898</v>
      </c>
      <c r="I40" s="36">
        <v>1094</v>
      </c>
      <c r="K40" s="35">
        <f>K36-K38</f>
        <v>780</v>
      </c>
      <c r="L40" s="36">
        <f>L36-L38</f>
        <v>1943</v>
      </c>
    </row>
    <row r="41" spans="1:12" s="24" customFormat="1" ht="13.5" customHeight="1">
      <c r="A41" s="27"/>
      <c r="B41" s="41" t="s">
        <v>41</v>
      </c>
      <c r="C41" s="27"/>
      <c r="D41" s="27"/>
      <c r="E41" s="27"/>
      <c r="F41" s="35">
        <v>0</v>
      </c>
      <c r="G41" s="35"/>
      <c r="H41" s="36">
        <v>0</v>
      </c>
      <c r="I41" s="36">
        <v>0</v>
      </c>
      <c r="K41" s="35">
        <v>0</v>
      </c>
      <c r="L41" s="36">
        <v>0</v>
      </c>
    </row>
    <row r="42" spans="1:12" s="24" customFormat="1" ht="13.5" customHeight="1">
      <c r="A42" s="27"/>
      <c r="B42" s="43" t="s">
        <v>42</v>
      </c>
      <c r="C42" s="27"/>
      <c r="D42" s="27"/>
      <c r="E42" s="27"/>
      <c r="F42" s="35">
        <v>0</v>
      </c>
      <c r="G42" s="35"/>
      <c r="H42" s="36">
        <v>0</v>
      </c>
      <c r="I42" s="36">
        <v>0</v>
      </c>
      <c r="K42" s="35">
        <v>0</v>
      </c>
      <c r="L42" s="36">
        <v>0</v>
      </c>
    </row>
    <row r="43" spans="1:12" s="24" customFormat="1" ht="13.5" customHeight="1">
      <c r="A43" s="27"/>
      <c r="B43" s="41" t="s">
        <v>43</v>
      </c>
      <c r="C43" s="27"/>
      <c r="D43" s="27"/>
      <c r="E43" s="27"/>
      <c r="F43" s="35">
        <v>0</v>
      </c>
      <c r="G43" s="35"/>
      <c r="H43" s="36">
        <v>0</v>
      </c>
      <c r="I43" s="36">
        <v>0</v>
      </c>
      <c r="K43" s="35">
        <v>0</v>
      </c>
      <c r="L43" s="36">
        <v>0</v>
      </c>
    </row>
    <row r="44" spans="1:12" s="24" customFormat="1" ht="13.5" customHeight="1">
      <c r="A44" s="27"/>
      <c r="B44" s="41" t="s">
        <v>44</v>
      </c>
      <c r="C44" s="27"/>
      <c r="D44" s="27"/>
      <c r="E44" s="27"/>
      <c r="F44" s="35"/>
      <c r="G44" s="35"/>
      <c r="H44" s="36"/>
      <c r="I44" s="36"/>
      <c r="K44" s="35"/>
      <c r="L44" s="36"/>
    </row>
    <row r="45" spans="1:12" s="24" customFormat="1" ht="13.5" customHeight="1">
      <c r="A45" s="27"/>
      <c r="B45" s="41" t="s">
        <v>45</v>
      </c>
      <c r="C45" s="27"/>
      <c r="D45" s="27"/>
      <c r="E45" s="27"/>
      <c r="F45" s="35">
        <f>F40</f>
        <v>955</v>
      </c>
      <c r="G45" s="35"/>
      <c r="H45" s="36">
        <f>H40</f>
        <v>2898</v>
      </c>
      <c r="I45" s="36">
        <v>1094</v>
      </c>
      <c r="K45" s="35">
        <f>K40</f>
        <v>780</v>
      </c>
      <c r="L45" s="36">
        <f>L40</f>
        <v>1943</v>
      </c>
    </row>
    <row r="46" spans="1:12" s="24" customFormat="1" ht="13.5" customHeight="1">
      <c r="A46" s="27"/>
      <c r="B46" s="43" t="s">
        <v>46</v>
      </c>
      <c r="C46" s="27"/>
      <c r="D46" s="27"/>
      <c r="E46" s="27"/>
      <c r="F46" s="35"/>
      <c r="G46" s="35"/>
      <c r="H46" s="36"/>
      <c r="I46" s="36"/>
      <c r="K46" s="35"/>
      <c r="L46" s="36"/>
    </row>
    <row r="47" spans="1:12" s="24" customFormat="1" ht="13.5" customHeight="1">
      <c r="A47" s="27"/>
      <c r="B47" s="43"/>
      <c r="C47" s="27"/>
      <c r="D47" s="27"/>
      <c r="E47" s="27"/>
      <c r="F47" s="35"/>
      <c r="G47" s="35"/>
      <c r="H47" s="36"/>
      <c r="I47" s="36"/>
      <c r="K47" s="35"/>
      <c r="L47" s="36"/>
    </row>
    <row r="48" spans="1:12" s="24" customFormat="1" ht="13.5" customHeight="1">
      <c r="A48" s="41">
        <v>3</v>
      </c>
      <c r="B48" s="41" t="s">
        <v>47</v>
      </c>
      <c r="C48" s="27"/>
      <c r="D48" s="27"/>
      <c r="E48" s="27"/>
      <c r="F48" s="46" t="s">
        <v>16</v>
      </c>
      <c r="G48" s="46" t="s">
        <v>16</v>
      </c>
      <c r="H48" s="47" t="s">
        <v>16</v>
      </c>
      <c r="I48" s="47" t="s">
        <v>16</v>
      </c>
      <c r="K48" s="46" t="s">
        <v>16</v>
      </c>
      <c r="L48" s="47" t="s">
        <v>16</v>
      </c>
    </row>
    <row r="49" spans="1:12" s="24" customFormat="1" ht="13.5" customHeight="1">
      <c r="A49" s="41"/>
      <c r="B49" s="41" t="s">
        <v>48</v>
      </c>
      <c r="C49" s="27"/>
      <c r="D49" s="27"/>
      <c r="E49" s="27"/>
      <c r="F49" s="46"/>
      <c r="G49" s="46"/>
      <c r="H49" s="47"/>
      <c r="I49" s="47"/>
      <c r="K49" s="46"/>
      <c r="L49" s="47"/>
    </row>
    <row r="50" spans="1:12" s="24" customFormat="1" ht="13.5" customHeight="1">
      <c r="A50" s="41"/>
      <c r="B50" s="27" t="s">
        <v>49</v>
      </c>
      <c r="C50" s="27"/>
      <c r="D50" s="27"/>
      <c r="E50" s="27"/>
      <c r="F50" s="46"/>
      <c r="G50" s="46"/>
      <c r="H50" s="47"/>
      <c r="I50" s="47"/>
      <c r="K50" s="46"/>
      <c r="L50" s="47"/>
    </row>
    <row r="51" spans="1:12" s="24" customFormat="1" ht="13.5" customHeight="1">
      <c r="A51" s="41"/>
      <c r="B51" s="41" t="s">
        <v>50</v>
      </c>
      <c r="C51" s="27"/>
      <c r="D51" s="27"/>
      <c r="E51" s="27"/>
      <c r="F51" s="46">
        <f>(F45/10195)*100</f>
        <v>9.367336929867582</v>
      </c>
      <c r="G51" s="46"/>
      <c r="H51" s="47">
        <f>(H45/10195)*100</f>
        <v>28.425698871996076</v>
      </c>
      <c r="I51" s="47">
        <v>10.7</v>
      </c>
      <c r="K51" s="46" t="e">
        <f>(#REF!/10195)*100</f>
        <v>#REF!</v>
      </c>
      <c r="L51" s="47" t="e">
        <f>(#REF!/10195)*100</f>
        <v>#REF!</v>
      </c>
    </row>
    <row r="52" spans="1:12" s="24" customFormat="1" ht="13.5" customHeight="1">
      <c r="A52" s="41"/>
      <c r="B52" s="27" t="s">
        <v>51</v>
      </c>
      <c r="C52" s="27"/>
      <c r="D52" s="27"/>
      <c r="E52" s="27"/>
      <c r="F52" s="46"/>
      <c r="G52" s="46"/>
      <c r="H52" s="47"/>
      <c r="I52" s="47"/>
      <c r="K52" s="46"/>
      <c r="L52" s="47"/>
    </row>
    <row r="53" spans="1:12" s="24" customFormat="1" ht="13.5" customHeight="1">
      <c r="A53" s="41"/>
      <c r="B53" s="41" t="s">
        <v>52</v>
      </c>
      <c r="C53" s="27"/>
      <c r="D53" s="27"/>
      <c r="E53" s="27"/>
      <c r="F53" s="48">
        <v>0</v>
      </c>
      <c r="G53" s="49"/>
      <c r="H53" s="50">
        <v>0</v>
      </c>
      <c r="I53" s="51">
        <v>0</v>
      </c>
      <c r="K53" s="44">
        <v>0</v>
      </c>
      <c r="L53" s="45">
        <v>0</v>
      </c>
    </row>
    <row r="54" spans="1:9" s="24" customFormat="1" ht="13.5" customHeight="1">
      <c r="A54" s="27"/>
      <c r="B54" s="43" t="s">
        <v>16</v>
      </c>
      <c r="C54" s="27"/>
      <c r="D54" s="27"/>
      <c r="E54" s="27"/>
      <c r="F54" s="27"/>
      <c r="G54" s="27"/>
      <c r="H54" s="27"/>
      <c r="I54" s="27"/>
    </row>
    <row r="55" spans="1:9" s="24" customFormat="1" ht="13.5" customHeight="1">
      <c r="A55" s="27" t="s">
        <v>53</v>
      </c>
      <c r="B55" s="27" t="s">
        <v>91</v>
      </c>
      <c r="C55" s="27"/>
      <c r="D55" s="27"/>
      <c r="E55" s="27"/>
      <c r="F55" s="27"/>
      <c r="G55" s="27"/>
      <c r="H55" s="27"/>
      <c r="I55" s="27"/>
    </row>
  </sheetData>
  <mergeCells count="4">
    <mergeCell ref="A2:H2"/>
    <mergeCell ref="A4:H4"/>
    <mergeCell ref="A5:H5"/>
    <mergeCell ref="A7:I7"/>
  </mergeCells>
  <printOptions/>
  <pageMargins left="0.79" right="0.26" top="0.29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6"/>
  <sheetViews>
    <sheetView workbookViewId="0" topLeftCell="A11">
      <selection activeCell="E21" sqref="E21"/>
    </sheetView>
  </sheetViews>
  <sheetFormatPr defaultColWidth="9.140625" defaultRowHeight="12.75"/>
  <cols>
    <col min="7" max="7" width="10.28125" style="0" customWidth="1"/>
    <col min="8" max="8" width="10.7109375" style="0" customWidth="1"/>
  </cols>
  <sheetData>
    <row r="4" spans="1:8" s="18" customFormat="1" ht="14.25">
      <c r="A4" s="55" t="s">
        <v>86</v>
      </c>
      <c r="B4" s="55"/>
      <c r="C4" s="55"/>
      <c r="D4" s="55"/>
      <c r="E4" s="55"/>
      <c r="F4" s="55"/>
      <c r="G4" s="55"/>
      <c r="H4" s="55"/>
    </row>
    <row r="5" s="18" customFormat="1" ht="14.25"/>
    <row r="6" spans="1:8" s="18" customFormat="1" ht="14.25">
      <c r="A6" s="19"/>
      <c r="B6" s="19"/>
      <c r="C6" s="19"/>
      <c r="D6" s="19"/>
      <c r="E6" s="19"/>
      <c r="F6" s="19"/>
      <c r="G6" s="19"/>
      <c r="H6" s="19"/>
    </row>
    <row r="7" spans="1:8" s="18" customFormat="1" ht="14.25">
      <c r="A7" s="19"/>
      <c r="B7" s="19"/>
      <c r="C7" s="19"/>
      <c r="D7" s="19"/>
      <c r="E7" s="19"/>
      <c r="F7" s="19"/>
      <c r="G7" s="19"/>
      <c r="H7" s="19"/>
    </row>
    <row r="8" spans="1:8" s="18" customFormat="1" ht="14.25">
      <c r="A8" s="20" t="s">
        <v>0</v>
      </c>
      <c r="B8" s="56" t="s">
        <v>89</v>
      </c>
      <c r="C8" s="56"/>
      <c r="D8" s="56"/>
      <c r="E8" s="56"/>
      <c r="F8" s="56"/>
      <c r="G8" s="56"/>
      <c r="H8" s="56"/>
    </row>
    <row r="9" spans="1:8" s="18" customFormat="1" ht="14.25">
      <c r="A9" s="19"/>
      <c r="B9" s="19"/>
      <c r="C9" s="19"/>
      <c r="D9" s="19"/>
      <c r="E9" s="19"/>
      <c r="F9" s="19"/>
      <c r="G9" s="19"/>
      <c r="H9" s="19"/>
    </row>
    <row r="10" spans="1:8" ht="15">
      <c r="A10" s="1"/>
      <c r="B10" s="1"/>
      <c r="C10" s="1"/>
      <c r="D10" s="1"/>
      <c r="E10" s="1"/>
      <c r="F10" s="1"/>
      <c r="G10" s="21" t="s">
        <v>54</v>
      </c>
      <c r="H10" s="10" t="s">
        <v>55</v>
      </c>
    </row>
    <row r="11" spans="1:8" ht="15">
      <c r="A11" s="1"/>
      <c r="B11" s="1"/>
      <c r="C11" s="1"/>
      <c r="D11" s="1"/>
      <c r="E11" s="1"/>
      <c r="F11" s="1"/>
      <c r="G11" s="7" t="s">
        <v>11</v>
      </c>
      <c r="H11" s="4" t="s">
        <v>12</v>
      </c>
    </row>
    <row r="12" spans="1:8" ht="15">
      <c r="A12" s="1"/>
      <c r="B12" s="1"/>
      <c r="C12" s="1"/>
      <c r="D12" s="1"/>
      <c r="E12" s="1"/>
      <c r="F12" s="1"/>
      <c r="G12" s="11" t="s">
        <v>13</v>
      </c>
      <c r="H12" s="9" t="s">
        <v>13</v>
      </c>
    </row>
    <row r="13" spans="1:8" ht="15">
      <c r="A13" s="3" t="s">
        <v>14</v>
      </c>
      <c r="B13" s="1" t="s">
        <v>56</v>
      </c>
      <c r="C13" s="1"/>
      <c r="D13" s="1"/>
      <c r="E13" s="1"/>
      <c r="F13" s="1"/>
      <c r="G13" s="5">
        <v>8501</v>
      </c>
      <c r="H13" s="6">
        <v>9259</v>
      </c>
    </row>
    <row r="14" spans="1:8" ht="15">
      <c r="A14" s="3" t="s">
        <v>19</v>
      </c>
      <c r="B14" s="1" t="s">
        <v>57</v>
      </c>
      <c r="C14" s="1"/>
      <c r="D14" s="1"/>
      <c r="E14" s="1"/>
      <c r="F14" s="1"/>
      <c r="G14" s="5">
        <v>480</v>
      </c>
      <c r="H14" s="6">
        <v>480</v>
      </c>
    </row>
    <row r="15" spans="1:8" ht="15">
      <c r="A15" s="3"/>
      <c r="B15" s="1"/>
      <c r="C15" s="1"/>
      <c r="D15" s="1"/>
      <c r="E15" s="1"/>
      <c r="F15" s="1"/>
      <c r="G15" s="5"/>
      <c r="H15" s="6"/>
    </row>
    <row r="16" spans="1:8" ht="15">
      <c r="A16" s="3" t="s">
        <v>58</v>
      </c>
      <c r="B16" s="1" t="s">
        <v>59</v>
      </c>
      <c r="C16" s="1"/>
      <c r="D16" s="1"/>
      <c r="E16" s="1"/>
      <c r="F16" s="1"/>
      <c r="G16" s="5"/>
      <c r="H16" s="6"/>
    </row>
    <row r="17" spans="1:8" ht="15">
      <c r="A17" s="1"/>
      <c r="B17" s="1" t="s">
        <v>60</v>
      </c>
      <c r="C17" s="1"/>
      <c r="D17" s="1"/>
      <c r="E17" s="1"/>
      <c r="F17" s="1"/>
      <c r="G17" s="5">
        <v>12449</v>
      </c>
      <c r="H17" s="6">
        <v>10048</v>
      </c>
    </row>
    <row r="18" spans="1:8" ht="15">
      <c r="A18" s="1"/>
      <c r="B18" s="1" t="s">
        <v>61</v>
      </c>
      <c r="C18" s="1"/>
      <c r="D18" s="1"/>
      <c r="E18" s="1"/>
      <c r="F18" s="1"/>
      <c r="G18" s="5">
        <v>18987</v>
      </c>
      <c r="H18" s="6">
        <v>21462</v>
      </c>
    </row>
    <row r="19" spans="1:8" ht="15">
      <c r="A19" s="1"/>
      <c r="B19" s="1" t="s">
        <v>62</v>
      </c>
      <c r="C19" s="1"/>
      <c r="D19" s="1"/>
      <c r="E19" s="1"/>
      <c r="F19" s="1"/>
      <c r="G19" s="5">
        <v>575</v>
      </c>
      <c r="H19" s="6">
        <v>1208</v>
      </c>
    </row>
    <row r="20" spans="1:8" ht="15">
      <c r="A20" s="1"/>
      <c r="B20" s="1" t="s">
        <v>63</v>
      </c>
      <c r="C20" s="1"/>
      <c r="D20" s="1"/>
      <c r="E20" s="1"/>
      <c r="F20" s="1"/>
      <c r="G20" s="5">
        <v>1865</v>
      </c>
      <c r="H20" s="6">
        <v>0</v>
      </c>
    </row>
    <row r="21" spans="1:8" ht="15">
      <c r="A21" s="1"/>
      <c r="B21" s="1" t="s">
        <v>64</v>
      </c>
      <c r="C21" s="1"/>
      <c r="D21" s="1"/>
      <c r="E21" s="1"/>
      <c r="F21" s="1"/>
      <c r="G21" s="5">
        <v>2076</v>
      </c>
      <c r="H21" s="6">
        <v>216</v>
      </c>
    </row>
    <row r="22" spans="1:8" ht="15">
      <c r="A22" s="1"/>
      <c r="B22" s="1"/>
      <c r="C22" s="1"/>
      <c r="D22" s="1"/>
      <c r="E22" s="1"/>
      <c r="F22" s="1"/>
      <c r="G22" s="8">
        <f>SUM(G17:G21)</f>
        <v>35952</v>
      </c>
      <c r="H22" s="12">
        <f>SUM(H17:H21)</f>
        <v>32934</v>
      </c>
    </row>
    <row r="23" spans="1:8" ht="15">
      <c r="A23" s="1"/>
      <c r="B23" s="1"/>
      <c r="C23" s="1"/>
      <c r="D23" s="1"/>
      <c r="E23" s="1"/>
      <c r="F23" s="1"/>
      <c r="G23" s="5"/>
      <c r="H23" s="6"/>
    </row>
    <row r="24" spans="1:8" ht="15">
      <c r="A24" s="3" t="s">
        <v>65</v>
      </c>
      <c r="B24" s="1" t="s">
        <v>66</v>
      </c>
      <c r="C24" s="1"/>
      <c r="D24" s="1"/>
      <c r="E24" s="1"/>
      <c r="F24" s="1"/>
      <c r="G24" s="5"/>
      <c r="H24" s="6"/>
    </row>
    <row r="25" spans="1:8" ht="15">
      <c r="A25" s="1"/>
      <c r="B25" s="1" t="s">
        <v>67</v>
      </c>
      <c r="C25" s="1"/>
      <c r="D25" s="1"/>
      <c r="E25" s="1"/>
      <c r="F25" s="1"/>
      <c r="G25" s="5">
        <v>11510</v>
      </c>
      <c r="H25" s="6">
        <v>11794</v>
      </c>
    </row>
    <row r="26" spans="1:8" ht="15">
      <c r="A26" s="1"/>
      <c r="B26" s="1" t="s">
        <v>68</v>
      </c>
      <c r="C26" s="1"/>
      <c r="D26" s="1"/>
      <c r="E26" s="1"/>
      <c r="F26" s="1"/>
      <c r="G26" s="5">
        <v>1348</v>
      </c>
      <c r="H26" s="6">
        <v>1432</v>
      </c>
    </row>
    <row r="27" spans="1:8" ht="15">
      <c r="A27" s="1"/>
      <c r="B27" s="1" t="s">
        <v>69</v>
      </c>
      <c r="C27" s="1"/>
      <c r="D27" s="1"/>
      <c r="E27" s="1"/>
      <c r="F27" s="1"/>
      <c r="G27" s="5">
        <v>2681</v>
      </c>
      <c r="H27" s="6">
        <v>2997</v>
      </c>
    </row>
    <row r="28" spans="1:8" ht="15">
      <c r="A28" s="1"/>
      <c r="B28" s="1" t="s">
        <v>70</v>
      </c>
      <c r="C28" s="1"/>
      <c r="D28" s="1"/>
      <c r="E28" s="1"/>
      <c r="F28" s="1"/>
      <c r="G28" s="5">
        <v>373</v>
      </c>
      <c r="H28" s="6">
        <v>294</v>
      </c>
    </row>
    <row r="29" spans="1:8" ht="15">
      <c r="A29" s="1"/>
      <c r="B29" s="1"/>
      <c r="C29" s="1"/>
      <c r="D29" s="1"/>
      <c r="E29" s="1"/>
      <c r="F29" s="1"/>
      <c r="G29" s="8">
        <f>SUM(G25:G28)</f>
        <v>15912</v>
      </c>
      <c r="H29" s="12">
        <f>SUM(H25:H28)</f>
        <v>16517</v>
      </c>
    </row>
    <row r="30" spans="1:8" ht="15">
      <c r="A30" s="1"/>
      <c r="B30" s="1"/>
      <c r="C30" s="1"/>
      <c r="D30" s="1"/>
      <c r="E30" s="1"/>
      <c r="F30" s="1"/>
      <c r="G30" s="5"/>
      <c r="H30" s="6"/>
    </row>
    <row r="31" spans="1:8" ht="15">
      <c r="A31" s="3" t="s">
        <v>71</v>
      </c>
      <c r="B31" s="1" t="s">
        <v>72</v>
      </c>
      <c r="C31" s="1"/>
      <c r="D31" s="1"/>
      <c r="E31" s="1"/>
      <c r="F31" s="1"/>
      <c r="G31" s="5">
        <f>G22-G29</f>
        <v>20040</v>
      </c>
      <c r="H31" s="6">
        <f>H22-H29</f>
        <v>16417</v>
      </c>
    </row>
    <row r="32" spans="1:8" ht="15">
      <c r="A32" s="1"/>
      <c r="B32" s="1"/>
      <c r="C32" s="1"/>
      <c r="D32" s="1"/>
      <c r="E32" s="1"/>
      <c r="F32" s="1"/>
      <c r="G32" s="5"/>
      <c r="H32" s="6"/>
    </row>
    <row r="33" spans="1:8" ht="15.75" thickBot="1">
      <c r="A33" s="1"/>
      <c r="B33" s="1" t="s">
        <v>73</v>
      </c>
      <c r="C33" s="1"/>
      <c r="D33" s="1"/>
      <c r="E33" s="1"/>
      <c r="F33" s="1"/>
      <c r="G33" s="13">
        <f>G13+G14+G31</f>
        <v>29021</v>
      </c>
      <c r="H33" s="14">
        <f>H13+H14+H31</f>
        <v>26156</v>
      </c>
    </row>
    <row r="34" spans="1:8" ht="15.75" thickTop="1">
      <c r="A34" s="1"/>
      <c r="B34" s="1"/>
      <c r="C34" s="1"/>
      <c r="D34" s="1"/>
      <c r="E34" s="1"/>
      <c r="F34" s="1"/>
      <c r="G34" s="5"/>
      <c r="H34" s="6"/>
    </row>
    <row r="35" spans="1:8" ht="15">
      <c r="A35" s="3" t="s">
        <v>74</v>
      </c>
      <c r="B35" s="1" t="s">
        <v>75</v>
      </c>
      <c r="C35" s="1"/>
      <c r="D35" s="1"/>
      <c r="E35" s="1"/>
      <c r="F35" s="1"/>
      <c r="G35" s="5"/>
      <c r="H35" s="6"/>
    </row>
    <row r="36" spans="1:8" ht="15">
      <c r="A36" s="1"/>
      <c r="B36" s="1" t="s">
        <v>76</v>
      </c>
      <c r="C36" s="1"/>
      <c r="D36" s="1"/>
      <c r="E36" s="1"/>
      <c r="F36" s="1"/>
      <c r="G36" s="5">
        <v>10195</v>
      </c>
      <c r="H36" s="6">
        <v>10195</v>
      </c>
    </row>
    <row r="37" spans="1:8" ht="15">
      <c r="A37" s="1"/>
      <c r="B37" s="1" t="s">
        <v>77</v>
      </c>
      <c r="C37" s="1"/>
      <c r="D37" s="1"/>
      <c r="E37" s="1"/>
      <c r="F37" s="1"/>
      <c r="G37" s="5"/>
      <c r="H37" s="6"/>
    </row>
    <row r="38" spans="1:8" ht="15">
      <c r="A38" s="1"/>
      <c r="B38" s="1" t="s">
        <v>78</v>
      </c>
      <c r="C38" s="1"/>
      <c r="D38" s="1"/>
      <c r="E38" s="1"/>
      <c r="F38" s="1"/>
      <c r="G38" s="5">
        <v>798</v>
      </c>
      <c r="H38" s="6">
        <v>797</v>
      </c>
    </row>
    <row r="39" spans="1:8" ht="15">
      <c r="A39" s="1"/>
      <c r="B39" s="1" t="s">
        <v>79</v>
      </c>
      <c r="C39" s="1"/>
      <c r="D39" s="1"/>
      <c r="E39" s="1"/>
      <c r="F39" s="1"/>
      <c r="G39" s="11">
        <f>17110-373</f>
        <v>16737</v>
      </c>
      <c r="H39" s="9">
        <v>14212</v>
      </c>
    </row>
    <row r="40" spans="1:8" ht="15">
      <c r="A40" s="1"/>
      <c r="B40" s="1"/>
      <c r="C40" s="1"/>
      <c r="D40" s="1"/>
      <c r="E40" s="1"/>
      <c r="F40" s="1"/>
      <c r="G40" s="5">
        <f>SUM(G36:G39)</f>
        <v>27730</v>
      </c>
      <c r="H40" s="6">
        <f>SUM(H36:H39)</f>
        <v>25204</v>
      </c>
    </row>
    <row r="41" spans="1:8" ht="15">
      <c r="A41" s="1"/>
      <c r="B41" s="1"/>
      <c r="C41" s="1"/>
      <c r="D41" s="1"/>
      <c r="E41" s="1"/>
      <c r="F41" s="1"/>
      <c r="G41" s="5"/>
      <c r="H41" s="6"/>
    </row>
    <row r="42" spans="1:8" ht="15">
      <c r="A42" s="3" t="s">
        <v>80</v>
      </c>
      <c r="B42" s="1" t="s">
        <v>81</v>
      </c>
      <c r="C42" s="1"/>
      <c r="D42" s="1"/>
      <c r="E42" s="1"/>
      <c r="F42" s="1"/>
      <c r="G42" s="5">
        <v>843</v>
      </c>
      <c r="H42" s="6">
        <v>760</v>
      </c>
    </row>
    <row r="43" spans="1:8" ht="15">
      <c r="A43" s="3" t="s">
        <v>82</v>
      </c>
      <c r="B43" s="1" t="s">
        <v>83</v>
      </c>
      <c r="C43" s="1"/>
      <c r="D43" s="1"/>
      <c r="E43" s="1"/>
      <c r="F43" s="1"/>
      <c r="G43" s="11">
        <v>448</v>
      </c>
      <c r="H43" s="9">
        <v>192</v>
      </c>
    </row>
    <row r="44" spans="1:8" ht="15.75" thickBot="1">
      <c r="A44" s="1"/>
      <c r="B44" s="1"/>
      <c r="C44" s="1"/>
      <c r="D44" s="1"/>
      <c r="E44" s="1"/>
      <c r="F44" s="1"/>
      <c r="G44" s="13">
        <f>G40+G42+G43</f>
        <v>29021</v>
      </c>
      <c r="H44" s="14">
        <f>SUM(H40:H43)</f>
        <v>26156</v>
      </c>
    </row>
    <row r="45" spans="1:8" ht="15.75" thickTop="1">
      <c r="A45" s="1"/>
      <c r="B45" s="1"/>
      <c r="C45" s="1"/>
      <c r="D45" s="1"/>
      <c r="E45" s="1"/>
      <c r="F45" s="1"/>
      <c r="G45" s="15"/>
      <c r="H45" s="15"/>
    </row>
    <row r="46" spans="1:8" ht="15.75" thickBot="1">
      <c r="A46" s="3" t="s">
        <v>84</v>
      </c>
      <c r="B46" s="1" t="s">
        <v>85</v>
      </c>
      <c r="C46" s="1"/>
      <c r="D46" s="1"/>
      <c r="E46" s="1"/>
      <c r="F46" s="1"/>
      <c r="G46" s="16">
        <f>G40/G36</f>
        <v>2.719960765080922</v>
      </c>
      <c r="H46" s="16">
        <f>H40/H36</f>
        <v>2.472192251103482</v>
      </c>
    </row>
    <row r="47" ht="13.5" thickTop="1"/>
  </sheetData>
  <mergeCells count="2">
    <mergeCell ref="A4:H4"/>
    <mergeCell ref="B8:H8"/>
  </mergeCells>
  <printOptions/>
  <pageMargins left="0.75" right="0.7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CORPN BHD</dc:creator>
  <cp:keywords/>
  <dc:description/>
  <cp:lastModifiedBy>RITAQ SERVICES SDN BHD</cp:lastModifiedBy>
  <cp:lastPrinted>2000-02-25T02:46:20Z</cp:lastPrinted>
  <dcterms:created xsi:type="dcterms:W3CDTF">2000-02-23T19:53:51Z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